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hare\звіти 2019 рік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5" i="22" l="1"/>
  <c r="D6" i="22"/>
  <c r="D9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J46" i="15"/>
  <c r="D3" i="22"/>
  <c r="K45" i="15"/>
  <c r="K46" i="15"/>
  <c r="E45" i="15"/>
  <c r="E46" i="15"/>
  <c r="D10" i="22"/>
  <c r="H46" i="15"/>
  <c r="I46" i="15"/>
  <c r="L46" i="15"/>
  <c r="L45" i="15"/>
  <c r="D7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<sst xmlns="http://schemas.openxmlformats.org/spreadsheetml/2006/main" count="280" uniqueCount="212">
  <si>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</si>
  <si>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</si>
  <si>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</si>
  <si>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</si>
  <si>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</si>
  <si>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</si>
  <si>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</si>
  <si>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</si>
  <si>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</si>
  <si>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</si>
  <si>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</si>
  <si>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</si>
  <si>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</si>
  <si>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</si>
  <si>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</si>
  <si>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</si>
  <si>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</si>
  <si>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</si>
  <si>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</si>
  <si>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</si>
  <si>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</si>
  <si>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</si>
  <si>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</si>
  <si>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</si>
  <si>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</si>
  <si>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</si>
  <si>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</si>
  <si>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</si>
  <si>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</si>
  <si>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</si>
  <si>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</si>
  <si>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</si>
  <si>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</si>
  <si>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</si>
  <si>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</si>
  <si>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</si>
  <si>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</si>
  <si>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</si>
  <si>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</si>
  <si>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</si>
  <si>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</si>
  <si>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</si>
  <si>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</si>
  <si>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</si>
  <si>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</si>
  <si>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</si>
  <si>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</si>
  <si>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</si>
  <si>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</si>
  <si>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</si>
  <si>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</si>
  <si>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</si>
  <si>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</si>
  <si>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</si>
  <si>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</si>
  <si>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</si>
  <si>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</si>
  <si>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</si>
  <si>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</si>
  <si>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</si>
  <si>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</si>
  <si>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</si>
  <si>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</si>
  <si>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</si>
  <si>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</si>
  <si>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</si>
  <si>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</si>
  <si>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</si>
  <si>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</si>
  <si>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</si>
  <si>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</si>
  <si>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</si>
  <si>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</si>
  <si>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</si>
  <si>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</si>
  <si>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</si>
  <si>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</si>
  <si>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</si>
  <si>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</si>
  <si>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</si>
  <si>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</si>
  <si>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</si>
  <si>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</si>
  <si>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</si>
  <si>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</si>
  <si>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</si>
  <si>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</si>
  <si>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</si>
  <si>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</si>
  <si>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</si>
  <si>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</si>
  <si>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</si>
  <si>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</si>
  <si>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</si>
  <si>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</si>
  <si>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</si>
  <si>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</si>
  <si>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</si>
  <si>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</si>
  <si>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</si>
  <si>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</si>
  <si>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</si>
  <si>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</si>
  <si>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</si>
  <si>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</si>
  <si>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</si>
  <si>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</si>
  <si>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</si>
  <si>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</si>
  <si>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</si>
  <si>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</si>
  <si>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</si>
  <si>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</si>
  <si>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</si>
  <si>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</si>
  <si>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</si>
  <si>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</si>
  <si>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</si>
  <si>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</si>
  <si>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</si>
  <si>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</si>
  <si>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</si>
  <si>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</si>
  <si>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</si>
  <si>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</si>
  <si>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</si>
  <si>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</si>
  <si>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</si>
  <si>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</si>
  <si>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</si>
  <si>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</si>
  <si>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</si>
  <si>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</si>
  <si>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</si>
  <si>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</si>
  <si>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</si>
  <si>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</si>
  <si>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</si>
  <si>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</si>
  <si>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</si>
  <si>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</si>
  <si>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</si>
  <si>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</si>
  <si>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</si>
  <si>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</si>
  <si>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</si>
  <si>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</si>
  <si>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</si>
  <si>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</si>
  <si>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</si>
  <si>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</si>
  <si>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</si>
  <si>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</si>
  <si>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</si>
  <si>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</si>
  <si>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</si>
  <si>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</si>
  <si>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</si>
  <si>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</si>
  <si>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</si>
  <si>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</si>
  <si>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</si>
  <si>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</si>
  <si>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</si>
  <si>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</si>
  <si>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</si>
  <si>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</si>
  <si>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</si>
  <si>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</si>
  <si>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</si>
  <si>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</si>
  <si>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</si>
  <si>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</si>
  <si>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</si>
  <si>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</si>
  <si>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</si>
  <si>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</si>
  <si>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</si>
  <si>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</si>
  <si>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</si>
  <si>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</si>
  <si>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</si>
  <si>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</si>
  <si>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</si>
  <si>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</si>
  <si>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</si>
  <si>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</si>
  <si>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</si>
  <si>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</si>
  <si>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</si>
  <si>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</si>
  <si>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</si>
  <si>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</si>
  <si>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</si>
  <si>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</si>
  <si>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</si>
  <si>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</si>
  <si>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</si>
  <si>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</si>
  <si>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</si>
  <si>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</si>
  <si>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</si>
  <si>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Южний міський суд Одеської області</t>
  </si>
  <si>
    <t>65481.м. Южний.пр. Григорівського Десанту 26а</t>
  </si>
  <si>
    <t>Доручення судів України / іноземних судів</t>
  </si>
  <si>
    <t xml:space="preserve">Розглянуто справ судом присяжних </t>
  </si>
  <si>
    <t>З.І. Барановська</t>
  </si>
  <si>
    <t>Ю.В. Куріна</t>
  </si>
  <si>
    <t>(048) 753 16 93</t>
  </si>
  <si>
    <t>(04842) 2 10 46</t>
  </si>
  <si>
    <t>inbox@yg.od.court.gov.ua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</si>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</sst>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&amp;C&amp;LB8B861FE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73</v>
      </c>
      <c r="F6" s="90">
        <v>48</v>
      </c>
      <c r="G6" s="90"/>
      <c r="H6" s="90">
        <v>41</v>
      </c>
      <c r="I6" s="90" t="s">
        <v>172</v>
      </c>
      <c r="J6" s="90">
        <v>32</v>
      </c>
      <c r="K6" s="91">
        <v>7</v>
      </c>
      <c r="L6" s="101">
        <f t="shared" ref="L6:L11" si="0">E6-F6</f>
        <v>25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199</v>
      </c>
      <c r="F7" s="90">
        <v>196</v>
      </c>
      <c r="G7" s="90">
        <v>2</v>
      </c>
      <c r="H7" s="90">
        <v>193</v>
      </c>
      <c r="I7" s="90">
        <v>165</v>
      </c>
      <c r="J7" s="90">
        <v>6</v>
      </c>
      <c r="K7" s="91"/>
      <c r="L7" s="101">
        <f t="shared" si="0"/>
        <v>3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15</v>
      </c>
      <c r="F9" s="90">
        <v>14</v>
      </c>
      <c r="G9" s="90"/>
      <c r="H9" s="90">
        <v>13</v>
      </c>
      <c r="I9" s="90">
        <v>11</v>
      </c>
      <c r="J9" s="90">
        <v>2</v>
      </c>
      <c r="K9" s="91"/>
      <c r="L9" s="101">
        <f t="shared" si="0"/>
        <v>1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5</v>
      </c>
      <c r="F14" s="90">
        <v>5</v>
      </c>
      <c r="G14" s="90"/>
      <c r="H14" s="90">
        <v>5</v>
      </c>
      <c r="I14" s="90">
        <v>4</v>
      </c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293</v>
      </c>
      <c r="F15" s="104">
        <f t="shared" si="2"/>
        <v>264</v>
      </c>
      <c r="G15" s="104">
        <f t="shared" si="2"/>
        <v>2</v>
      </c>
      <c r="H15" s="104">
        <f t="shared" si="2"/>
        <v>253</v>
      </c>
      <c r="I15" s="104">
        <f t="shared" si="2"/>
        <v>180</v>
      </c>
      <c r="J15" s="104">
        <f t="shared" si="2"/>
        <v>40</v>
      </c>
      <c r="K15" s="104">
        <f t="shared" si="2"/>
        <v>7</v>
      </c>
      <c r="L15" s="101">
        <f t="shared" si="1"/>
        <v>29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25</v>
      </c>
      <c r="F16" s="92">
        <v>22</v>
      </c>
      <c r="G16" s="92"/>
      <c r="H16" s="92">
        <v>20</v>
      </c>
      <c r="I16" s="92">
        <v>15</v>
      </c>
      <c r="J16" s="92">
        <v>5</v>
      </c>
      <c r="K16" s="91">
        <v>1</v>
      </c>
      <c r="L16" s="101">
        <f t="shared" si="1"/>
        <v>3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26</v>
      </c>
      <c r="F17" s="92">
        <v>15</v>
      </c>
      <c r="G17" s="92"/>
      <c r="H17" s="92">
        <v>14</v>
      </c>
      <c r="I17" s="92">
        <v>10</v>
      </c>
      <c r="J17" s="92">
        <v>12</v>
      </c>
      <c r="K17" s="91">
        <v>2</v>
      </c>
      <c r="L17" s="101">
        <f t="shared" si="1"/>
        <v>11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2</v>
      </c>
      <c r="F19" s="91">
        <v>2</v>
      </c>
      <c r="G19" s="91"/>
      <c r="H19" s="91"/>
      <c r="I19" s="91"/>
      <c r="J19" s="91">
        <v>2</v>
      </c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38</v>
      </c>
      <c r="F24" s="91">
        <v>25</v>
      </c>
      <c r="G24" s="91"/>
      <c r="H24" s="91">
        <v>19</v>
      </c>
      <c r="I24" s="91">
        <v>10</v>
      </c>
      <c r="J24" s="91">
        <v>19</v>
      </c>
      <c r="K24" s="91">
        <v>3</v>
      </c>
      <c r="L24" s="101">
        <f t="shared" si="3"/>
        <v>13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165</v>
      </c>
      <c r="F25" s="91">
        <v>157</v>
      </c>
      <c r="G25" s="91"/>
      <c r="H25" s="91">
        <v>140</v>
      </c>
      <c r="I25" s="91">
        <v>111</v>
      </c>
      <c r="J25" s="91">
        <v>25</v>
      </c>
      <c r="K25" s="91"/>
      <c r="L25" s="101">
        <f t="shared" si="3"/>
        <v>8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3</v>
      </c>
      <c r="F26" s="91">
        <v>3</v>
      </c>
      <c r="G26" s="91"/>
      <c r="H26" s="91">
        <v>3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488</v>
      </c>
      <c r="F27" s="91">
        <v>448</v>
      </c>
      <c r="G27" s="91"/>
      <c r="H27" s="91">
        <v>396</v>
      </c>
      <c r="I27" s="91">
        <v>367</v>
      </c>
      <c r="J27" s="91">
        <v>92</v>
      </c>
      <c r="K27" s="91"/>
      <c r="L27" s="101">
        <f t="shared" si="3"/>
        <v>40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633</v>
      </c>
      <c r="F28" s="91">
        <v>369</v>
      </c>
      <c r="G28" s="91"/>
      <c r="H28" s="91">
        <v>295</v>
      </c>
      <c r="I28" s="91">
        <v>221</v>
      </c>
      <c r="J28" s="91">
        <v>338</v>
      </c>
      <c r="K28" s="91">
        <v>88</v>
      </c>
      <c r="L28" s="101">
        <f t="shared" si="3"/>
        <v>264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59</v>
      </c>
      <c r="F29" s="91">
        <v>52</v>
      </c>
      <c r="G29" s="91"/>
      <c r="H29" s="91">
        <v>48</v>
      </c>
      <c r="I29" s="91">
        <v>40</v>
      </c>
      <c r="J29" s="91">
        <v>11</v>
      </c>
      <c r="K29" s="91"/>
      <c r="L29" s="101">
        <f t="shared" si="3"/>
        <v>7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54</v>
      </c>
      <c r="F30" s="91">
        <v>41</v>
      </c>
      <c r="G30" s="91">
        <v>1</v>
      </c>
      <c r="H30" s="91">
        <v>34</v>
      </c>
      <c r="I30" s="91">
        <v>32</v>
      </c>
      <c r="J30" s="91">
        <v>20</v>
      </c>
      <c r="K30" s="91">
        <v>1</v>
      </c>
      <c r="L30" s="101">
        <f t="shared" si="3"/>
        <v>13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4</v>
      </c>
      <c r="F31" s="91">
        <v>3</v>
      </c>
      <c r="G31" s="91">
        <v>1</v>
      </c>
      <c r="H31" s="91">
        <v>2</v>
      </c>
      <c r="I31" s="91"/>
      <c r="J31" s="91">
        <v>2</v>
      </c>
      <c r="K31" s="91">
        <v>1</v>
      </c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2</v>
      </c>
      <c r="F32" s="91">
        <v>2</v>
      </c>
      <c r="G32" s="91"/>
      <c r="H32" s="91"/>
      <c r="I32" s="91"/>
      <c r="J32" s="91">
        <v>2</v>
      </c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14</v>
      </c>
      <c r="F35" s="91">
        <v>3</v>
      </c>
      <c r="G35" s="91"/>
      <c r="H35" s="91">
        <v>7</v>
      </c>
      <c r="I35" s="91">
        <v>6</v>
      </c>
      <c r="J35" s="91">
        <v>7</v>
      </c>
      <c r="K35" s="91">
        <v>5</v>
      </c>
      <c r="L35" s="101">
        <f t="shared" ref="L35:L43" si="4">E35-F35</f>
        <v>11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37</v>
      </c>
      <c r="F36" s="91">
        <v>28</v>
      </c>
      <c r="G36" s="91">
        <v>1</v>
      </c>
      <c r="H36" s="91">
        <v>24</v>
      </c>
      <c r="I36" s="91">
        <v>13</v>
      </c>
      <c r="J36" s="91">
        <v>13</v>
      </c>
      <c r="K36" s="91"/>
      <c r="L36" s="101">
        <f t="shared" si="4"/>
        <v>9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7</v>
      </c>
      <c r="F38" s="91">
        <v>6</v>
      </c>
      <c r="G38" s="91"/>
      <c r="H38" s="91">
        <v>5</v>
      </c>
      <c r="I38" s="91">
        <v>5</v>
      </c>
      <c r="J38" s="91">
        <v>2</v>
      </c>
      <c r="K38" s="91"/>
      <c r="L38" s="101">
        <f t="shared" si="4"/>
        <v>1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1059</v>
      </c>
      <c r="F40" s="91">
        <v>749</v>
      </c>
      <c r="G40" s="91">
        <v>3</v>
      </c>
      <c r="H40" s="91">
        <v>547</v>
      </c>
      <c r="I40" s="91">
        <v>389</v>
      </c>
      <c r="J40" s="91">
        <v>512</v>
      </c>
      <c r="K40" s="91">
        <v>95</v>
      </c>
      <c r="L40" s="101">
        <f t="shared" si="4"/>
        <v>310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342</v>
      </c>
      <c r="F41" s="91">
        <v>337</v>
      </c>
      <c r="G41" s="91"/>
      <c r="H41" s="91">
        <v>334</v>
      </c>
      <c r="I41" s="91" t="s">
        <v>172</v>
      </c>
      <c r="J41" s="91">
        <v>8</v>
      </c>
      <c r="K41" s="91">
        <v>1</v>
      </c>
      <c r="L41" s="101">
        <f t="shared" si="4"/>
        <v>5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9</v>
      </c>
      <c r="F42" s="91">
        <v>7</v>
      </c>
      <c r="G42" s="91"/>
      <c r="H42" s="91">
        <v>7</v>
      </c>
      <c r="I42" s="91" t="s">
        <v>172</v>
      </c>
      <c r="J42" s="91">
        <v>2</v>
      </c>
      <c r="K42" s="91">
        <v>1</v>
      </c>
      <c r="L42" s="101">
        <f t="shared" si="4"/>
        <v>2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342</v>
      </c>
      <c r="F45" s="91">
        <f t="shared" ref="F45:K45" si="5">F41+F43+F44</f>
        <v>337</v>
      </c>
      <c r="G45" s="91">
        <f t="shared" si="5"/>
        <v>0</v>
      </c>
      <c r="H45" s="91">
        <f t="shared" si="5"/>
        <v>334</v>
      </c>
      <c r="I45" s="91">
        <f>I43+I44</f>
        <v>0</v>
      </c>
      <c r="J45" s="91">
        <f t="shared" si="5"/>
        <v>8</v>
      </c>
      <c r="K45" s="91">
        <f t="shared" si="5"/>
        <v>1</v>
      </c>
      <c r="L45" s="101">
        <f>E45-F45</f>
        <v>5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1732</v>
      </c>
      <c r="F46" s="91">
        <f t="shared" ref="F46:K46" si="6">F15+F24+F40+F45</f>
        <v>1375</v>
      </c>
      <c r="G46" s="91">
        <f t="shared" si="6"/>
        <v>5</v>
      </c>
      <c r="H46" s="91">
        <f t="shared" si="6"/>
        <v>1153</v>
      </c>
      <c r="I46" s="91">
        <f t="shared" si="6"/>
        <v>579</v>
      </c>
      <c r="J46" s="91">
        <f t="shared" si="6"/>
        <v>579</v>
      </c>
      <c r="K46" s="91">
        <f t="shared" si="6"/>
        <v>106</v>
      </c>
      <c r="L46" s="101">
        <f>E46-F46</f>
        <v>357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Южний міський суд Одеської області, 
Початок періоду: 01.01.2019, Кінець періоду: 31.12.2019&amp;LB8B861FE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3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29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5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5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1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7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23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8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2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10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9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8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2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2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>
        <v>1</v>
      </c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1</v>
      </c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>
        <v>1</v>
      </c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143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17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17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32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20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11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Южний міський суд Одеської області, 
Початок періоду: 01.01.2019, Кінець періоду: 31.12.2019&amp;LB8B861FE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41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27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8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>
        <v>2</v>
      </c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8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2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2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2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80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5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32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1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8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35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3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4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100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642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417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16072385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1635088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67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20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220</v>
      </c>
      <c r="F55" s="96">
        <v>28</v>
      </c>
      <c r="G55" s="96">
        <v>4</v>
      </c>
      <c r="H55" s="96">
        <v>1</v>
      </c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4</v>
      </c>
      <c r="F56" s="96">
        <v>10</v>
      </c>
      <c r="G56" s="96">
        <v>4</v>
      </c>
      <c r="H56" s="96">
        <v>1</v>
      </c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195</v>
      </c>
      <c r="F57" s="96">
        <v>264</v>
      </c>
      <c r="G57" s="96">
        <v>63</v>
      </c>
      <c r="H57" s="96">
        <v>15</v>
      </c>
      <c r="I57" s="96">
        <v>10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331</v>
      </c>
      <c r="F58" s="96">
        <v>2</v>
      </c>
      <c r="G58" s="96">
        <v>1</v>
      </c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553</v>
      </c>
      <c r="G62" s="118">
        <v>5834617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409</v>
      </c>
      <c r="G63" s="119">
        <v>5723461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144</v>
      </c>
      <c r="G64" s="119">
        <v>111156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120</v>
      </c>
      <c r="G65" s="120">
        <v>50411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Южний міський суд Одеської області, 
Початок періоду: 01.01.2019, Кінець періоду: 31.12.2019&amp;LB8B861FE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18.307426597582037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17.5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15.789473684210526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18.5546875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12.5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83.854545454545459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1153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1732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126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39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293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225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21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209</v>
      </c>
      <c r="D24" s="246"/>
    </row>
    <row r="25" spans="1:4" x14ac:dyDescent="0.2">
      <c r="A25" s="68" t="s">
        <v>104</v>
      </c>
      <c r="B25" s="89"/>
      <c r="C25" s="246" t="s">
        <v>210</v>
      </c>
      <c r="D25" s="246"/>
    </row>
    <row r="26" spans="1:4" ht="15.75" customHeight="1" x14ac:dyDescent="0.2"/>
    <row r="27" spans="1:4" ht="12.75" customHeight="1" x14ac:dyDescent="0.2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Южний міський суд Одеської області, 
Початок періоду: 01.01.2019, Кінець періоду: 31.12.2019&amp;LB8B861FE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2020-01-29T09:27:52Z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B8B861FE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